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Z65424027 - Oprava prop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'VZ65424027 - Oprava propu...'!$C$115:$K$127</definedName>
    <definedName name="_xlnm.Print_Area" localSheetId="1">'VZ65424027 - Oprava propu...'!$C$4:$J$76,'VZ65424027 - Oprava propu...'!$C$82:$J$99,'VZ65424027 - Oprava propu...'!$C$105:$J$127</definedName>
    <definedName name="_xlnm.Print_Titles" localSheetId="1">'VZ65424027 - Oprava propu...'!$115:$115</definedName>
  </definedNames>
  <calcPr/>
</workbook>
</file>

<file path=xl/calcChain.xml><?xml version="1.0" encoding="utf-8"?>
<calcChain xmlns="http://schemas.openxmlformats.org/spreadsheetml/2006/main">
  <c i="1" l="1" r="AY95"/>
  <c i="2" r="J35"/>
  <c r="J34"/>
  <c r="J33"/>
  <c i="1" r="AX95"/>
  <c i="2"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F110"/>
  <c r="E108"/>
  <c r="F87"/>
  <c r="E85"/>
  <c r="J22"/>
  <c r="E22"/>
  <c r="J113"/>
  <c r="J21"/>
  <c r="J19"/>
  <c r="E19"/>
  <c r="J89"/>
  <c r="J18"/>
  <c r="J16"/>
  <c r="E16"/>
  <c r="F90"/>
  <c r="J15"/>
  <c r="J13"/>
  <c r="E13"/>
  <c r="F112"/>
  <c r="J12"/>
  <c r="J10"/>
  <c r="J87"/>
  <c i="1" r="L90"/>
  <c r="AM90"/>
  <c r="AM89"/>
  <c r="L89"/>
  <c r="AM87"/>
  <c r="L87"/>
  <c r="L85"/>
  <c r="L84"/>
  <c i="2" r="J121"/>
  <c r="BK119"/>
  <c r="J124"/>
  <c r="J125"/>
  <c r="J32"/>
  <c r="BK121"/>
  <c r="BK127"/>
  <c r="J119"/>
  <c r="J127"/>
  <c r="F34"/>
  <c r="F33"/>
  <c r="F32"/>
  <c r="BK125"/>
  <c i="1" r="AS94"/>
  <c i="2" r="BK124"/>
  <c r="F35"/>
  <c l="1" r="BK123"/>
  <c r="J123"/>
  <c r="J97"/>
  <c r="R123"/>
  <c r="BK118"/>
  <c r="BK117"/>
  <c r="J117"/>
  <c r="J95"/>
  <c r="T118"/>
  <c r="R118"/>
  <c r="R117"/>
  <c r="R116"/>
  <c r="P123"/>
  <c r="P118"/>
  <c r="T123"/>
  <c r="BK126"/>
  <c r="J126"/>
  <c r="J98"/>
  <c r="BE121"/>
  <c i="1" r="BB95"/>
  <c i="2" r="BE127"/>
  <c i="1" r="BC95"/>
  <c i="2" r="BE125"/>
  <c r="J90"/>
  <c r="J110"/>
  <c r="J112"/>
  <c r="F113"/>
  <c r="BE124"/>
  <c r="BE119"/>
  <c i="1" r="AW95"/>
  <c i="2" r="F89"/>
  <c i="1" r="BA95"/>
  <c r="BD95"/>
  <c r="BC94"/>
  <c r="AY94"/>
  <c r="BB94"/>
  <c r="W31"/>
  <c r="BA94"/>
  <c r="W30"/>
  <c r="BD94"/>
  <c r="W33"/>
  <c i="2" l="1" r="P117"/>
  <c r="P116"/>
  <c i="1" r="AU95"/>
  <c i="2" r="T117"/>
  <c r="T116"/>
  <c r="BK116"/>
  <c r="J116"/>
  <c r="J94"/>
  <c r="J118"/>
  <c r="J96"/>
  <c i="1" r="AU94"/>
  <c r="AW94"/>
  <c r="AK30"/>
  <c r="AX94"/>
  <c r="W32"/>
  <c i="2" r="J31"/>
  <c i="1" r="AV95"/>
  <c r="AT95"/>
  <c i="2" r="F31"/>
  <c i="1" r="AZ95"/>
  <c r="AZ94"/>
  <c r="AV94"/>
  <c r="AK29"/>
  <c i="2" l="1" r="J28"/>
  <c i="1" r="AG95"/>
  <c r="AG94"/>
  <c r="AK26"/>
  <c r="AK35"/>
  <c r="AT94"/>
  <c r="W29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<sst xmlns="http://schemas.openxmlformats.org/spreadsheetml/2006/main">
  <si>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</si>
  <si>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</si>
  <si>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</si>
  <si>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</si>
  <si>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</si>
  <si>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{048e354f-eb46-4e1d-92e4-efbfb4c2d695}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</si>
  <si>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</si>
  <si>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</si>
  <si>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</si>
  <si>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</si>
  <si>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</si>
  <si>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</si>
  <si>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</si>
  <si>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</si>
  <si>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VZ65424027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</si>
  <si>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</si>
  <si>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</si>
  <si>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v úseku Nová Pec - Černý Kříž - projektová dokumentace</t>
  </si>
  <si>
    <t>KSO:</t>
  </si>
  <si>
    <t>CC-CZ:</t>
  </si>
  <si>
    <t>Místo:</t>
  </si>
  <si>
    <t xml:space="preserve"> </t>
  </si>
  <si>
    <t>Datum:</t>
  </si>
  <si>
    <t>5. 3. 2024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</si>
  <si>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</si>
  <si>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</si>
  <si>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</si>
  <si>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</si>
  <si>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</si>
  <si>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</si>
  <si>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</si>
  <si>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</si>
  <si>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</si>
  <si>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</si>
  <si>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</si>
  <si>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</si>
  <si>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</si>
  <si>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</si>
  <si>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</si>
  <si>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</si>
  <si>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</si>
  <si>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</si>
  <si>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</si>
  <si>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</si>
  <si>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</si>
  <si>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</si>
  <si>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</si>
  <si>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</si>
  <si>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</si>
  <si>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</si>
  <si>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</si>
  <si>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</si>
  <si>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</si>
  <si>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</si>
  <si>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</si>
  <si>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</si>
  <si>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</si>
  <si>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</si>
  <si>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</si>
  <si>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</si>
  <si>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</si>
  <si>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</si>
  <si>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</si>
  <si>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</si>
  <si>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</si>
  <si>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</si>
  <si>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</si>
  <si>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</si>
  <si>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</si>
  <si>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</si>
  <si>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</si>
  <si>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</si>
  <si>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</si>
  <si>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</si>
  <si>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</si>
  <si>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</si>
  <si>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</si>
  <si>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</si>
  <si>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</si>
  <si>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</si>
  <si>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</si>
  <si>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</si>
  <si>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</si>
  <si>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</si>
  <si>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</si>
  <si>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</si>
  <si>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</si>
  <si>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Soupis prací</t>
  </si>
  <si>
    <t xml:space="preserve">    VRN1 - Průzkumné, geodetické a projektové práce</t>
  </si>
  <si>
    <t xml:space="preserve">    VRN4 - Inženýrská činnost</t>
  </si>
  <si>
    <t xml:space="preserve">    VRN5 - Rozpočet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</si>
  <si>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</si>
  <si>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</si>
  <si>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</si>
  <si>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</si>
  <si>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</si>
  <si>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</si>
  <si>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</si>
  <si>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</si>
  <si>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</si>
  <si>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</si>
  <si>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</si>
  <si>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</si>
  <si>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</si>
  <si>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</si>
  <si>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Soupis prací</t>
  </si>
  <si>
    <t>4</t>
  </si>
  <si>
    <t>ROZPOCET</t>
  </si>
  <si>
    <t>VRN1</t>
  </si>
  <si>
    <t>Průzkumné, geodetické a projektové práce</t>
  </si>
  <si>
    <t>5</t>
  </si>
  <si>
    <t>K</t>
  </si>
  <si>
    <t>010001000</t>
  </si>
  <si>
    <t>Průzkumné a geodetické práce</t>
  </si>
  <si>
    <t>soubor</t>
  </si>
  <si>
    <t>262144</t>
  </si>
  <si>
    <t>1612360915</t>
  </si>
  <si>
    <t>P</t>
  </si>
  <si>
    <t>Poznámka k položce:_x000d_
Zaměření stávajícího stavu, průzkumy</t>
  </si>
  <si>
    <t>013002000</t>
  </si>
  <si>
    <t>Projektové práce</t>
  </si>
  <si>
    <t>484883141</t>
  </si>
  <si>
    <t xml:space="preserve">Poznámka k položce:_x000d_
Projektová dokumentace na opravu 28 ks propustků </t>
  </si>
  <si>
    <t>VRN4</t>
  </si>
  <si>
    <t>Inženýrská činnost</t>
  </si>
  <si>
    <t>3</t>
  </si>
  <si>
    <t>040001000</t>
  </si>
  <si>
    <t>-1990889402</t>
  </si>
  <si>
    <t>045002000</t>
  </si>
  <si>
    <t>Kompletační a koordinační činnost</t>
  </si>
  <si>
    <t>1863570678</t>
  </si>
  <si>
    <t>VRN5</t>
  </si>
  <si>
    <t>Rozpočet</t>
  </si>
  <si>
    <t>050001000</t>
  </si>
  <si>
    <t>Položkový rozpočet CS ÚRS včetně výkazu výměr</t>
  </si>
  <si>
    <t>1136424349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</si>
</sst>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VZ65424027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propustků v úseku Nová Pec - Černý Kříž - projektová dokumentace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5. 3. 2024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'VZ65424027 - Oprava propu...'!J28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'VZ65424027 - Oprava propu...'!P116</f>
        <v>0</v>
      </c>
      <c r="AV95" s="124">
        <f>'VZ65424027 - Oprava propu...'!J31</f>
        <v>0</v>
      </c>
      <c r="AW95" s="124">
        <f>'VZ65424027 - Oprava propu...'!J32</f>
        <v>0</v>
      </c>
      <c r="AX95" s="124">
        <f>'VZ65424027 - Oprava propu...'!J33</f>
        <v>0</v>
      </c>
      <c r="AY95" s="124">
        <f>'VZ65424027 - Oprava propu...'!J34</f>
        <v>0</v>
      </c>
      <c r="AZ95" s="124">
        <f>'VZ65424027 - Oprava propu...'!F31</f>
        <v>0</v>
      </c>
      <c r="BA95" s="124">
        <f>'VZ65424027 - Oprava propu...'!F32</f>
        <v>0</v>
      </c>
      <c r="BB95" s="124">
        <f>'VZ65424027 - Oprava propu...'!F33</f>
        <v>0</v>
      </c>
      <c r="BC95" s="124">
        <f>'VZ65424027 - Oprava propu...'!F34</f>
        <v>0</v>
      </c>
      <c r="BD95" s="126">
        <f>'VZ65424027 - Oprava propu...'!F35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tlVDf+xU7yNvTU/5QKO+uMPiz/rgPEq5qpXATRE45+lyK+LjKRMUdhpKkn2T+mYuVrWC7m6QgmSODoI7/Xgnw==" hashValue="d2hcBVYFbeAO+YjyRuggn7bCSUIzh/2WJe8Hc8thKqwh+m/TjYG026ewEIZg/pFfeKjh2CZAHQE3R4cGIqggL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VZ65424027 - Oprava prop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5. 3. 2024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ROUND(J116,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ROUND((SUM(BE116:BE127)),  2)</f>
        <v>0</v>
      </c>
      <c r="G31" s="35"/>
      <c r="H31" s="35"/>
      <c r="I31" s="146">
        <v>0.20999999999999999</v>
      </c>
      <c r="J31" s="145">
        <f>ROUND(((SUM(BE116:BE127))*I31),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ROUND((SUM(BF116:BF127)),  2)</f>
        <v>0</v>
      </c>
      <c r="G32" s="35"/>
      <c r="H32" s="35"/>
      <c r="I32" s="146">
        <v>0.12</v>
      </c>
      <c r="J32" s="145">
        <f>ROUND(((SUM(BF116:BF127))*I32),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ROUND((SUM(BG116:BG127)),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ROUND((SUM(BH116:BH127)),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ROUND((SUM(BI116:BI127)),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Oprava propustků v úseku Nová Pec - Černý Kříž - projektová dokumentace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5. 3. 2024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J116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J117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J118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89</v>
      </c>
      <c r="E97" s="178"/>
      <c r="F97" s="178"/>
      <c r="G97" s="178"/>
      <c r="H97" s="178"/>
      <c r="I97" s="178"/>
      <c r="J97" s="179">
        <f>J123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90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91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30" customHeight="1">
      <c r="A108" s="35"/>
      <c r="B108" s="36"/>
      <c r="C108" s="37"/>
      <c r="D108" s="37"/>
      <c r="E108" s="73" t="str">
        <f>E7</f>
        <v>Oprava propustků v úseku Nová Pec - Černý Kříž - projektová dokumentace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F10</f>
        <v xml:space="preserve"> </v>
      </c>
      <c r="G110" s="37"/>
      <c r="H110" s="37"/>
      <c r="I110" s="29" t="s">
        <v>22</v>
      </c>
      <c r="J110" s="76" t="str">
        <f>IF(J10="","",J10)</f>
        <v>5. 3. 2024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E13</f>
        <v xml:space="preserve"> </v>
      </c>
      <c r="G112" s="37"/>
      <c r="H112" s="37"/>
      <c r="I112" s="29" t="s">
        <v>29</v>
      </c>
      <c r="J112" s="33" t="str">
        <f>E19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IF(E16="","",E16)</f>
        <v>Vyplň údaj</v>
      </c>
      <c r="G113" s="37"/>
      <c r="H113" s="37"/>
      <c r="I113" s="29" t="s">
        <v>31</v>
      </c>
      <c r="J113" s="33" t="str">
        <f>E22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1"/>
      <c r="B115" s="182"/>
      <c r="C115" s="183" t="s">
        <v>92</v>
      </c>
      <c r="D115" s="184" t="s">
        <v>58</v>
      </c>
      <c r="E115" s="184" t="s">
        <v>54</v>
      </c>
      <c r="F115" s="184" t="s">
        <v>55</v>
      </c>
      <c r="G115" s="184" t="s">
        <v>93</v>
      </c>
      <c r="H115" s="184" t="s">
        <v>94</v>
      </c>
      <c r="I115" s="184" t="s">
        <v>95</v>
      </c>
      <c r="J115" s="185" t="s">
        <v>84</v>
      </c>
      <c r="K115" s="186" t="s">
        <v>96</v>
      </c>
      <c r="L115" s="187"/>
      <c r="M115" s="97" t="s">
        <v>1</v>
      </c>
      <c r="N115" s="98" t="s">
        <v>37</v>
      </c>
      <c r="O115" s="98" t="s">
        <v>97</v>
      </c>
      <c r="P115" s="98" t="s">
        <v>98</v>
      </c>
      <c r="Q115" s="98" t="s">
        <v>99</v>
      </c>
      <c r="R115" s="98" t="s">
        <v>100</v>
      </c>
      <c r="S115" s="98" t="s">
        <v>101</v>
      </c>
      <c r="T115" s="99" t="s">
        <v>102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35"/>
      <c r="B116" s="36"/>
      <c r="C116" s="104" t="s">
        <v>103</v>
      </c>
      <c r="D116" s="37"/>
      <c r="E116" s="37"/>
      <c r="F116" s="37"/>
      <c r="G116" s="37"/>
      <c r="H116" s="37"/>
      <c r="I116" s="37"/>
      <c r="J116" s="188">
        <f>BK116</f>
        <v>0</v>
      </c>
      <c r="K116" s="37"/>
      <c r="L116" s="41"/>
      <c r="M116" s="100"/>
      <c r="N116" s="189"/>
      <c r="O116" s="101"/>
      <c r="P116" s="190">
        <f>P117</f>
        <v>0</v>
      </c>
      <c r="Q116" s="101"/>
      <c r="R116" s="190">
        <f>R117</f>
        <v>0</v>
      </c>
      <c r="S116" s="101"/>
      <c r="T116" s="191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86</v>
      </c>
      <c r="BK116" s="192">
        <f>BK117</f>
        <v>0</v>
      </c>
    </row>
    <row r="117" s="12" customFormat="1" ht="25.92" customHeight="1">
      <c r="A117" s="12"/>
      <c r="B117" s="193"/>
      <c r="C117" s="194"/>
      <c r="D117" s="195" t="s">
        <v>72</v>
      </c>
      <c r="E117" s="196" t="s">
        <v>104</v>
      </c>
      <c r="F117" s="196" t="s">
        <v>105</v>
      </c>
      <c r="G117" s="194"/>
      <c r="H117" s="194"/>
      <c r="I117" s="197"/>
      <c r="J117" s="198">
        <f>BK117</f>
        <v>0</v>
      </c>
      <c r="K117" s="194"/>
      <c r="L117" s="199"/>
      <c r="M117" s="200"/>
      <c r="N117" s="201"/>
      <c r="O117" s="201"/>
      <c r="P117" s="202">
        <f>P118+P123+P126</f>
        <v>0</v>
      </c>
      <c r="Q117" s="201"/>
      <c r="R117" s="202">
        <f>R118+R123+R126</f>
        <v>0</v>
      </c>
      <c r="S117" s="201"/>
      <c r="T117" s="203">
        <f>T118+T123+T126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106</v>
      </c>
      <c r="AT117" s="205" t="s">
        <v>72</v>
      </c>
      <c r="AU117" s="205" t="s">
        <v>73</v>
      </c>
      <c r="AY117" s="204" t="s">
        <v>107</v>
      </c>
      <c r="BK117" s="206">
        <f>BK118+BK123+BK126</f>
        <v>0</v>
      </c>
    </row>
    <row r="118" s="12" customFormat="1" ht="22.8" customHeight="1">
      <c r="A118" s="12"/>
      <c r="B118" s="193"/>
      <c r="C118" s="194"/>
      <c r="D118" s="195" t="s">
        <v>72</v>
      </c>
      <c r="E118" s="207" t="s">
        <v>108</v>
      </c>
      <c r="F118" s="207" t="s">
        <v>109</v>
      </c>
      <c r="G118" s="194"/>
      <c r="H118" s="194"/>
      <c r="I118" s="197"/>
      <c r="J118" s="208">
        <f>BK118</f>
        <v>0</v>
      </c>
      <c r="K118" s="194"/>
      <c r="L118" s="199"/>
      <c r="M118" s="200"/>
      <c r="N118" s="201"/>
      <c r="O118" s="201"/>
      <c r="P118" s="202">
        <f>SUM(P119:P122)</f>
        <v>0</v>
      </c>
      <c r="Q118" s="201"/>
      <c r="R118" s="202">
        <f>SUM(R119:R122)</f>
        <v>0</v>
      </c>
      <c r="S118" s="201"/>
      <c r="T118" s="203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110</v>
      </c>
      <c r="AT118" s="205" t="s">
        <v>72</v>
      </c>
      <c r="AU118" s="205" t="s">
        <v>78</v>
      </c>
      <c r="AY118" s="204" t="s">
        <v>107</v>
      </c>
      <c r="BK118" s="206">
        <f>SUM(BK119:BK122)</f>
        <v>0</v>
      </c>
    </row>
    <row r="119" s="2" customFormat="1" ht="16.5" customHeight="1">
      <c r="A119" s="35"/>
      <c r="B119" s="36"/>
      <c r="C119" s="209" t="s">
        <v>78</v>
      </c>
      <c r="D119" s="209" t="s">
        <v>111</v>
      </c>
      <c r="E119" s="210" t="s">
        <v>112</v>
      </c>
      <c r="F119" s="211" t="s">
        <v>113</v>
      </c>
      <c r="G119" s="212" t="s">
        <v>114</v>
      </c>
      <c r="H119" s="213">
        <v>1</v>
      </c>
      <c r="I119" s="214"/>
      <c r="J119" s="215">
        <f>ROUND(I119*H119,2)</f>
        <v>0</v>
      </c>
      <c r="K119" s="216"/>
      <c r="L119" s="41"/>
      <c r="M119" s="217" t="s">
        <v>1</v>
      </c>
      <c r="N119" s="218" t="s">
        <v>38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115</v>
      </c>
      <c r="AT119" s="221" t="s">
        <v>111</v>
      </c>
      <c r="AU119" s="221" t="s">
        <v>80</v>
      </c>
      <c r="AY119" s="14" t="s">
        <v>107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78</v>
      </c>
      <c r="BK119" s="222">
        <f>ROUND(I119*H119,2)</f>
        <v>0</v>
      </c>
      <c r="BL119" s="14" t="s">
        <v>115</v>
      </c>
      <c r="BM119" s="221" t="s">
        <v>116</v>
      </c>
    </row>
    <row r="120" s="2" customFormat="1">
      <c r="A120" s="35"/>
      <c r="B120" s="36"/>
      <c r="C120" s="37"/>
      <c r="D120" s="223" t="s">
        <v>117</v>
      </c>
      <c r="E120" s="37"/>
      <c r="F120" s="224" t="s">
        <v>118</v>
      </c>
      <c r="G120" s="37"/>
      <c r="H120" s="37"/>
      <c r="I120" s="225"/>
      <c r="J120" s="37"/>
      <c r="K120" s="37"/>
      <c r="L120" s="41"/>
      <c r="M120" s="226"/>
      <c r="N120" s="227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117</v>
      </c>
      <c r="AU120" s="14" t="s">
        <v>80</v>
      </c>
    </row>
    <row r="121" s="2" customFormat="1" ht="16.5" customHeight="1">
      <c r="A121" s="35"/>
      <c r="B121" s="36"/>
      <c r="C121" s="209" t="s">
        <v>80</v>
      </c>
      <c r="D121" s="209" t="s">
        <v>111</v>
      </c>
      <c r="E121" s="210" t="s">
        <v>119</v>
      </c>
      <c r="F121" s="211" t="s">
        <v>120</v>
      </c>
      <c r="G121" s="212" t="s">
        <v>114</v>
      </c>
      <c r="H121" s="213">
        <v>1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38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115</v>
      </c>
      <c r="AT121" s="221" t="s">
        <v>111</v>
      </c>
      <c r="AU121" s="221" t="s">
        <v>80</v>
      </c>
      <c r="AY121" s="14" t="s">
        <v>107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78</v>
      </c>
      <c r="BK121" s="222">
        <f>ROUND(I121*H121,2)</f>
        <v>0</v>
      </c>
      <c r="BL121" s="14" t="s">
        <v>115</v>
      </c>
      <c r="BM121" s="221" t="s">
        <v>121</v>
      </c>
    </row>
    <row r="122" s="2" customFormat="1">
      <c r="A122" s="35"/>
      <c r="B122" s="36"/>
      <c r="C122" s="37"/>
      <c r="D122" s="223" t="s">
        <v>117</v>
      </c>
      <c r="E122" s="37"/>
      <c r="F122" s="224" t="s">
        <v>122</v>
      </c>
      <c r="G122" s="37"/>
      <c r="H122" s="37"/>
      <c r="I122" s="225"/>
      <c r="J122" s="37"/>
      <c r="K122" s="37"/>
      <c r="L122" s="41"/>
      <c r="M122" s="226"/>
      <c r="N122" s="227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117</v>
      </c>
      <c r="AU122" s="14" t="s">
        <v>80</v>
      </c>
    </row>
    <row r="123" s="12" customFormat="1" ht="22.8" customHeight="1">
      <c r="A123" s="12"/>
      <c r="B123" s="193"/>
      <c r="C123" s="194"/>
      <c r="D123" s="195" t="s">
        <v>72</v>
      </c>
      <c r="E123" s="207" t="s">
        <v>123</v>
      </c>
      <c r="F123" s="207" t="s">
        <v>124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SUM(P124:P125)</f>
        <v>0</v>
      </c>
      <c r="Q123" s="201"/>
      <c r="R123" s="202">
        <f>SUM(R124:R125)</f>
        <v>0</v>
      </c>
      <c r="S123" s="201"/>
      <c r="T123" s="203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110</v>
      </c>
      <c r="AT123" s="205" t="s">
        <v>72</v>
      </c>
      <c r="AU123" s="205" t="s">
        <v>78</v>
      </c>
      <c r="AY123" s="204" t="s">
        <v>107</v>
      </c>
      <c r="BK123" s="206">
        <f>SUM(BK124:BK125)</f>
        <v>0</v>
      </c>
    </row>
    <row r="124" s="2" customFormat="1" ht="16.5" customHeight="1">
      <c r="A124" s="35"/>
      <c r="B124" s="36"/>
      <c r="C124" s="209" t="s">
        <v>125</v>
      </c>
      <c r="D124" s="209" t="s">
        <v>111</v>
      </c>
      <c r="E124" s="210" t="s">
        <v>126</v>
      </c>
      <c r="F124" s="211" t="s">
        <v>124</v>
      </c>
      <c r="G124" s="212" t="s">
        <v>114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38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115</v>
      </c>
      <c r="AT124" s="221" t="s">
        <v>111</v>
      </c>
      <c r="AU124" s="221" t="s">
        <v>80</v>
      </c>
      <c r="AY124" s="14" t="s">
        <v>107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78</v>
      </c>
      <c r="BK124" s="222">
        <f>ROUND(I124*H124,2)</f>
        <v>0</v>
      </c>
      <c r="BL124" s="14" t="s">
        <v>115</v>
      </c>
      <c r="BM124" s="221" t="s">
        <v>127</v>
      </c>
    </row>
    <row r="125" s="2" customFormat="1" ht="16.5" customHeight="1">
      <c r="A125" s="35"/>
      <c r="B125" s="36"/>
      <c r="C125" s="209" t="s">
        <v>106</v>
      </c>
      <c r="D125" s="209" t="s">
        <v>111</v>
      </c>
      <c r="E125" s="210" t="s">
        <v>128</v>
      </c>
      <c r="F125" s="211" t="s">
        <v>129</v>
      </c>
      <c r="G125" s="212" t="s">
        <v>114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115</v>
      </c>
      <c r="AT125" s="221" t="s">
        <v>111</v>
      </c>
      <c r="AU125" s="221" t="s">
        <v>80</v>
      </c>
      <c r="AY125" s="14" t="s">
        <v>107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78</v>
      </c>
      <c r="BK125" s="222">
        <f>ROUND(I125*H125,2)</f>
        <v>0</v>
      </c>
      <c r="BL125" s="14" t="s">
        <v>115</v>
      </c>
      <c r="BM125" s="221" t="s">
        <v>130</v>
      </c>
    </row>
    <row r="126" s="12" customFormat="1" ht="22.8" customHeight="1">
      <c r="A126" s="12"/>
      <c r="B126" s="193"/>
      <c r="C126" s="194"/>
      <c r="D126" s="195" t="s">
        <v>72</v>
      </c>
      <c r="E126" s="207" t="s">
        <v>131</v>
      </c>
      <c r="F126" s="207" t="s">
        <v>132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P127</f>
        <v>0</v>
      </c>
      <c r="Q126" s="201"/>
      <c r="R126" s="202">
        <f>R127</f>
        <v>0</v>
      </c>
      <c r="S126" s="201"/>
      <c r="T126" s="20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110</v>
      </c>
      <c r="AT126" s="205" t="s">
        <v>72</v>
      </c>
      <c r="AU126" s="205" t="s">
        <v>78</v>
      </c>
      <c r="AY126" s="204" t="s">
        <v>107</v>
      </c>
      <c r="BK126" s="206">
        <f>BK127</f>
        <v>0</v>
      </c>
    </row>
    <row r="127" s="2" customFormat="1" ht="16.5" customHeight="1">
      <c r="A127" s="35"/>
      <c r="B127" s="36"/>
      <c r="C127" s="209" t="s">
        <v>110</v>
      </c>
      <c r="D127" s="209" t="s">
        <v>111</v>
      </c>
      <c r="E127" s="210" t="s">
        <v>133</v>
      </c>
      <c r="F127" s="211" t="s">
        <v>134</v>
      </c>
      <c r="G127" s="212" t="s">
        <v>114</v>
      </c>
      <c r="H127" s="213">
        <v>1</v>
      </c>
      <c r="I127" s="214"/>
      <c r="J127" s="215">
        <f>ROUND(I127*H127,2)</f>
        <v>0</v>
      </c>
      <c r="K127" s="216"/>
      <c r="L127" s="41"/>
      <c r="M127" s="228" t="s">
        <v>1</v>
      </c>
      <c r="N127" s="229" t="s">
        <v>38</v>
      </c>
      <c r="O127" s="230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115</v>
      </c>
      <c r="AT127" s="221" t="s">
        <v>111</v>
      </c>
      <c r="AU127" s="221" t="s">
        <v>80</v>
      </c>
      <c r="AY127" s="14" t="s">
        <v>107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78</v>
      </c>
      <c r="BK127" s="222">
        <f>ROUND(I127*H127,2)</f>
        <v>0</v>
      </c>
      <c r="BL127" s="14" t="s">
        <v>115</v>
      </c>
      <c r="BM127" s="221" t="s">
        <v>135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2VfNRcQhUun6xe9wpUk0m7+mV2uMvaSfwbCqhTxzzFeNn39Y7LV/wtSApL50MaS/SfK0BZ+2c5EuenPxFjQOkw==" hashValue="9sDf+DDrJO+lNRJwF0jg/xjfewNEsQFHvEele3C4vJvri5UWumMB16O92qujZ2asFczmfQaA2QOE6RV0f8l3Kg==" algorithmName="SHA-512" password="CC35"/>
  <autoFilter ref="C115:K127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2024-03-05T11:27:43Z</dcterms:created>
  <dcterms:modified xsi:type="dcterms:W3CDTF">2024-03-05T11:27:45Z</dcterms:modified>
</cp:coreProperties>
</file>